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Windows\TEMP\DMLD958.tmp\"/>
    </mc:Choice>
  </mc:AlternateContent>
  <bookViews>
    <workbookView xWindow="0" yWindow="645" windowWidth="19065" windowHeight="12900"/>
  </bookViews>
  <sheets>
    <sheet name="ТРАФАРЕТ" sheetId="1" r:id="rId1"/>
  </sheets>
  <calcPr calcId="152511"/>
</workbook>
</file>

<file path=xl/calcChain.xml><?xml version="1.0" encoding="utf-8"?>
<calcChain xmlns="http://schemas.openxmlformats.org/spreadsheetml/2006/main">
  <c r="S11" i="1" l="1"/>
  <c r="R11" i="1"/>
  <c r="T11" i="1"/>
  <c r="R12" i="1"/>
  <c r="S12" i="1"/>
  <c r="T12" i="1"/>
  <c r="D14" i="1"/>
  <c r="D21" i="1"/>
  <c r="D18" i="1"/>
  <c r="D13" i="1"/>
  <c r="E14" i="1"/>
  <c r="E21" i="1"/>
  <c r="E18" i="1"/>
  <c r="E13" i="1"/>
  <c r="F14" i="1"/>
  <c r="F21" i="1"/>
  <c r="F18" i="1"/>
  <c r="F13" i="1"/>
  <c r="G14" i="1"/>
  <c r="G21" i="1"/>
  <c r="G18" i="1"/>
  <c r="G13" i="1"/>
  <c r="H14" i="1"/>
  <c r="H21" i="1"/>
  <c r="H18" i="1"/>
  <c r="H13" i="1"/>
  <c r="I14" i="1"/>
  <c r="I21" i="1"/>
  <c r="I18" i="1"/>
  <c r="I13" i="1"/>
  <c r="J14" i="1"/>
  <c r="J21" i="1"/>
  <c r="J18" i="1"/>
  <c r="J13" i="1"/>
  <c r="K14" i="1"/>
  <c r="K21" i="1"/>
  <c r="K18" i="1"/>
  <c r="K13" i="1"/>
  <c r="L14" i="1"/>
  <c r="L21" i="1"/>
  <c r="L18" i="1"/>
  <c r="L13" i="1"/>
  <c r="M14" i="1"/>
  <c r="M21" i="1"/>
  <c r="M18" i="1"/>
  <c r="M13" i="1"/>
  <c r="N14" i="1"/>
  <c r="N21" i="1"/>
  <c r="N18" i="1"/>
  <c r="N13" i="1"/>
  <c r="O14" i="1"/>
  <c r="O21" i="1"/>
  <c r="O18" i="1"/>
  <c r="O13" i="1"/>
  <c r="P14" i="1"/>
  <c r="P21" i="1"/>
  <c r="P18" i="1"/>
  <c r="P13" i="1"/>
  <c r="Q14" i="1"/>
  <c r="Q21" i="1"/>
  <c r="Q18" i="1"/>
  <c r="Q13" i="1"/>
  <c r="R14" i="1"/>
  <c r="R18" i="1"/>
  <c r="R28" i="1"/>
  <c r="R29" i="1"/>
  <c r="R30" i="1"/>
  <c r="R31" i="1"/>
  <c r="R32" i="1"/>
  <c r="R33" i="1"/>
  <c r="R34" i="1"/>
  <c r="R35" i="1"/>
  <c r="R13" i="1"/>
  <c r="S14" i="1"/>
  <c r="S18" i="1"/>
  <c r="S28" i="1"/>
  <c r="S29" i="1"/>
  <c r="S30" i="1"/>
  <c r="S31" i="1"/>
  <c r="S32" i="1"/>
  <c r="S33" i="1"/>
  <c r="S34" i="1"/>
  <c r="S35" i="1"/>
  <c r="S13" i="1"/>
  <c r="T14" i="1"/>
  <c r="T18" i="1"/>
  <c r="T28" i="1"/>
  <c r="T29" i="1"/>
  <c r="T30" i="1"/>
  <c r="T31" i="1"/>
  <c r="T32" i="1"/>
  <c r="T33" i="1"/>
  <c r="T34" i="1"/>
  <c r="T35" i="1"/>
  <c r="T13" i="1"/>
  <c r="R15" i="1"/>
  <c r="S15" i="1"/>
  <c r="T15" i="1"/>
  <c r="R16" i="1"/>
  <c r="S16" i="1"/>
  <c r="T16" i="1"/>
  <c r="R17" i="1"/>
  <c r="S17" i="1"/>
  <c r="T17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36" i="1"/>
  <c r="S36" i="1"/>
  <c r="T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</calcChain>
</file>

<file path=xl/sharedStrings.xml><?xml version="1.0" encoding="utf-8"?>
<sst xmlns="http://schemas.openxmlformats.org/spreadsheetml/2006/main" count="83" uniqueCount="69">
  <si>
    <t>№ п/п</t>
  </si>
  <si>
    <t>Наименование показателя</t>
  </si>
  <si>
    <t>статья КОСГУ</t>
  </si>
  <si>
    <t>Бюджетные инвестиции, руб.</t>
  </si>
  <si>
    <t>ИТОГО, руб.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</si>
  <si>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</si>
  <si>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</si>
  <si>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</si>
  <si>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</si>
  <si>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</si>
  <si>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</si>
  <si>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</si>
  <si>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</si>
  <si>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3.2.4.</t>
  </si>
  <si>
    <t>3.2.5.</t>
  </si>
  <si>
    <t>3.2.6.</t>
  </si>
  <si>
    <t>3.3.</t>
  </si>
  <si>
    <t>3.4.</t>
  </si>
  <si>
    <t>3.5.</t>
  </si>
  <si>
    <t>3.5.1.</t>
  </si>
  <si>
    <t>3.5.2.</t>
  </si>
  <si>
    <t>3.5.3.</t>
  </si>
  <si>
    <t>3.5.4.</t>
  </si>
  <si>
    <t>Остаток средств на начало года</t>
  </si>
  <si>
    <t>Поступления, всего:</t>
  </si>
  <si>
    <t>Выплаты, всего, в том числе: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</si>
  <si>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</si>
  <si>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</si>
  <si>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</si>
  <si>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</si>
  <si>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</si>
  <si>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</si>
  <si>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</si>
  <si>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</si>
  <si>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</si>
  <si>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</si>
  <si>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</si>
  <si>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</si>
  <si>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</si>
  <si>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</si>
  <si>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</si>
  <si>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</si>
  <si>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3.5.5.</t>
  </si>
  <si>
    <t>Приобретение ценных бумаг и иные формы участия в капитале</t>
  </si>
  <si>
    <t>Финансовый результат за год (стр. 2 - стр. 3)</t>
  </si>
  <si>
    <t>Остаток средств на конец периода (стр. 1 + стр. 4)</t>
  </si>
  <si>
    <t>Главный бухгалтер учреждения</t>
  </si>
  <si>
    <t>Исполнитель</t>
  </si>
  <si>
    <t>Всего, в т.ч.</t>
  </si>
  <si>
    <t>доходы от оказания платных услуг</t>
  </si>
  <si>
    <t>Коммунальные услуги в т.ч.</t>
  </si>
  <si>
    <t>3.2.3.1</t>
  </si>
  <si>
    <t>3.2.3.2</t>
  </si>
  <si>
    <t>3.2.3.3</t>
  </si>
  <si>
    <t>оплата услуг электроснабжения</t>
  </si>
  <si>
    <t>Таблица №6</t>
  </si>
  <si>
    <t>Доходы от предпринимательской и иной приносящей доход деятельности, руб.</t>
  </si>
  <si>
    <t>Субсидия на выполнение муниципального задания, руб.</t>
  </si>
  <si>
    <t>Раздел II. Результат деятельности учреждения</t>
  </si>
  <si>
    <t>Целевые субсидии, руб.</t>
  </si>
  <si>
    <t>тел.</t>
  </si>
  <si>
    <t>доходы от иной приносящей доход деятельности</t>
  </si>
  <si>
    <t>оплата услуг отопления, горячего водоснабжения и технологических нужд горячего водоснабжения</t>
  </si>
  <si>
    <t>оплата услуг холодного водоснабжения, водоотведения</t>
  </si>
  <si>
    <t>план на текущий финансовый год</t>
  </si>
  <si>
    <t>уточненный план на текущий финансовый год</t>
  </si>
  <si>
    <t>факт отчетного периода</t>
  </si>
  <si>
    <t>Безвоздмездные перечисления организация, всего</t>
  </si>
  <si>
    <t xml:space="preserve">2.4. Суммы кассовых и плановых поступлений и выплат муниципального бюджетного, автономного учреждения за первое полугодие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</si>
</sst>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indexed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0" xfId="0" applyFont="1"/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4" fontId="5" fillId="0" borderId="0" xfId="0" applyNumberFormat="1" applyFont="1"/>
    <xf numFmtId="0" fontId="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64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164" fontId="9" fillId="24" borderId="10" xfId="0" applyNumberFormat="1" applyFont="1" applyFill="1" applyBorder="1" applyAlignment="1">
      <alignment horizontal="right" vertical="center"/>
    </xf>
    <xf numFmtId="164" fontId="9" fillId="25" borderId="10" xfId="0" applyNumberFormat="1" applyFont="1" applyFill="1" applyBorder="1" applyAlignment="1" applyProtection="1">
      <alignment horizontal="right" vertical="center"/>
      <protection locked="0"/>
    </xf>
    <xf numFmtId="164" fontId="9" fillId="24" borderId="10" xfId="0" applyNumberFormat="1" applyFont="1" applyFill="1" applyBorder="1" applyAlignment="1" applyProtection="1">
      <alignment horizontal="right" vertical="center"/>
    </xf>
    <xf numFmtId="164" fontId="9" fillId="26" borderId="10" xfId="0" applyNumberFormat="1" applyFont="1" applyFill="1" applyBorder="1" applyAlignment="1" applyProtection="1">
      <alignment horizontal="right" vertical="center"/>
      <protection locked="0"/>
    </xf>
    <xf numFmtId="164" fontId="8" fillId="0" borderId="10" xfId="0" applyNumberFormat="1" applyFont="1" applyBorder="1" applyAlignment="1" applyProtection="1">
      <alignment horizontal="right" vertical="center"/>
      <protection locked="0"/>
    </xf>
    <xf numFmtId="164" fontId="8" fillId="25" borderId="10" xfId="0" applyNumberFormat="1" applyFont="1" applyFill="1" applyBorder="1" applyAlignment="1" applyProtection="1">
      <alignment horizontal="right" vertical="center"/>
      <protection locked="0"/>
    </xf>
    <xf numFmtId="164" fontId="8" fillId="24" borderId="10" xfId="0" applyNumberFormat="1" applyFont="1" applyFill="1" applyBorder="1" applyAlignment="1" applyProtection="1">
      <alignment horizontal="right" vertical="center"/>
    </xf>
    <xf numFmtId="164" fontId="8" fillId="24" borderId="10" xfId="0" applyNumberFormat="1" applyFont="1" applyFill="1" applyBorder="1" applyAlignment="1">
      <alignment horizontal="right" vertical="center"/>
    </xf>
    <xf numFmtId="164" fontId="9" fillId="27" borderId="10" xfId="0" applyNumberFormat="1" applyFont="1" applyFill="1" applyBorder="1" applyAlignment="1" applyProtection="1">
      <alignment horizontal="right" vertical="center"/>
      <protection locked="0"/>
    </xf>
    <xf numFmtId="164" fontId="9" fillId="27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/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T44"/>
  <sheetViews>
    <sheetView tabSelected="1" workbookViewId="0"/>
  </sheetViews>
  <sheetFormatPr defaultRowHeight="12.75" x14ac:dyDescent="0.2"/>
  <cols>
    <col min="1" max="1" width="5.42578125" customWidth="1"/>
    <col min="2" max="2" width="29.28515625" customWidth="1"/>
    <col min="3" max="3" width="6" customWidth="1"/>
    <col min="4" max="4" width="14.7109375" customWidth="1"/>
    <col min="5" max="20" width="13.140625" customWidth="1"/>
  </cols>
  <sheetData>
    <row r="2" spans="1:20" x14ac:dyDescent="0.2">
      <c r="D2" s="42" t="s">
        <v>58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20" x14ac:dyDescent="0.2">
      <c r="A4" s="31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">
      <c r="S6" s="30" t="s">
        <v>55</v>
      </c>
      <c r="T6" s="30"/>
    </row>
    <row r="7" spans="1:20" s="1" customFormat="1" ht="30.75" customHeight="1" x14ac:dyDescent="0.2">
      <c r="A7" s="33" t="s">
        <v>0</v>
      </c>
      <c r="B7" s="33" t="s">
        <v>1</v>
      </c>
      <c r="C7" s="34" t="s">
        <v>2</v>
      </c>
      <c r="D7" s="36" t="s">
        <v>57</v>
      </c>
      <c r="E7" s="37"/>
      <c r="F7" s="38"/>
      <c r="G7" s="36" t="s">
        <v>59</v>
      </c>
      <c r="H7" s="37"/>
      <c r="I7" s="38"/>
      <c r="J7" s="36" t="s">
        <v>3</v>
      </c>
      <c r="K7" s="37"/>
      <c r="L7" s="38"/>
      <c r="M7" s="43" t="s">
        <v>56</v>
      </c>
      <c r="N7" s="44"/>
      <c r="O7" s="44"/>
      <c r="P7" s="44"/>
      <c r="Q7" s="45"/>
      <c r="R7" s="36" t="s">
        <v>4</v>
      </c>
      <c r="S7" s="37"/>
      <c r="T7" s="38"/>
    </row>
    <row r="8" spans="1:20" s="1" customFormat="1" ht="60" customHeight="1" x14ac:dyDescent="0.2">
      <c r="A8" s="33"/>
      <c r="B8" s="33"/>
      <c r="C8" s="34"/>
      <c r="D8" s="39"/>
      <c r="E8" s="40"/>
      <c r="F8" s="41"/>
      <c r="G8" s="39"/>
      <c r="H8" s="40"/>
      <c r="I8" s="41"/>
      <c r="J8" s="39"/>
      <c r="K8" s="40"/>
      <c r="L8" s="41"/>
      <c r="M8" s="43" t="s">
        <v>48</v>
      </c>
      <c r="N8" s="44"/>
      <c r="O8" s="45"/>
      <c r="P8" s="14" t="s">
        <v>49</v>
      </c>
      <c r="Q8" s="14" t="s">
        <v>61</v>
      </c>
      <c r="R8" s="39"/>
      <c r="S8" s="40"/>
      <c r="T8" s="41"/>
    </row>
    <row r="9" spans="1:20" s="1" customFormat="1" ht="59.25" customHeight="1" x14ac:dyDescent="0.2">
      <c r="A9" s="33"/>
      <c r="B9" s="33"/>
      <c r="C9" s="34"/>
      <c r="D9" s="10" t="s">
        <v>64</v>
      </c>
      <c r="E9" s="10" t="s">
        <v>65</v>
      </c>
      <c r="F9" s="10" t="s">
        <v>66</v>
      </c>
      <c r="G9" s="10" t="s">
        <v>64</v>
      </c>
      <c r="H9" s="10" t="s">
        <v>65</v>
      </c>
      <c r="I9" s="10" t="s">
        <v>66</v>
      </c>
      <c r="J9" s="10" t="s">
        <v>64</v>
      </c>
      <c r="K9" s="10" t="s">
        <v>65</v>
      </c>
      <c r="L9" s="10" t="s">
        <v>66</v>
      </c>
      <c r="M9" s="10" t="s">
        <v>64</v>
      </c>
      <c r="N9" s="10" t="s">
        <v>65</v>
      </c>
      <c r="O9" s="10" t="s">
        <v>66</v>
      </c>
      <c r="P9" s="10" t="s">
        <v>66</v>
      </c>
      <c r="Q9" s="10" t="s">
        <v>66</v>
      </c>
      <c r="R9" s="10" t="s">
        <v>64</v>
      </c>
      <c r="S9" s="10" t="s">
        <v>65</v>
      </c>
      <c r="T9" s="10" t="s">
        <v>66</v>
      </c>
    </row>
    <row r="10" spans="1:20" s="1" customFormat="1" ht="17.25" customHeight="1" x14ac:dyDescent="0.2">
      <c r="A10" s="2">
        <v>1</v>
      </c>
      <c r="B10" s="2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</row>
    <row r="11" spans="1:20" s="1" customFormat="1" ht="15" customHeight="1" x14ac:dyDescent="0.2">
      <c r="A11" s="9">
        <v>1</v>
      </c>
      <c r="B11" s="15" t="s">
        <v>23</v>
      </c>
      <c r="C11" s="2"/>
      <c r="D11" s="18"/>
      <c r="E11" s="18"/>
      <c r="F11" s="17"/>
      <c r="G11" s="18"/>
      <c r="H11" s="18"/>
      <c r="I11" s="17"/>
      <c r="J11" s="18"/>
      <c r="K11" s="18"/>
      <c r="L11" s="17"/>
      <c r="M11" s="18">
        <v>8923.34</v>
      </c>
      <c r="N11" s="18">
        <v>8923.34</v>
      </c>
      <c r="O11" s="17">
        <v>8923.34</v>
      </c>
      <c r="P11" s="17">
        <v>8923.34</v>
      </c>
      <c r="Q11" s="17"/>
      <c r="R11" s="19">
        <f t="shared" ref="R11:T12" si="0">D11+G11+J11+M11</f>
        <v>8923.34</v>
      </c>
      <c r="S11" s="19">
        <f t="shared" si="0"/>
        <v>8923.34</v>
      </c>
      <c r="T11" s="19">
        <f t="shared" si="0"/>
        <v>8923.34</v>
      </c>
    </row>
    <row r="12" spans="1:20" s="8" customFormat="1" ht="17.25" customHeight="1" x14ac:dyDescent="0.2">
      <c r="A12" s="7">
        <v>2</v>
      </c>
      <c r="B12" s="16" t="s">
        <v>24</v>
      </c>
      <c r="C12" s="7"/>
      <c r="D12" s="20">
        <v>16947512</v>
      </c>
      <c r="E12" s="20">
        <v>26587012</v>
      </c>
      <c r="F12" s="20">
        <v>17584010</v>
      </c>
      <c r="G12" s="20">
        <v>98300</v>
      </c>
      <c r="H12" s="20">
        <v>138000</v>
      </c>
      <c r="I12" s="20">
        <v>79966</v>
      </c>
      <c r="J12" s="20"/>
      <c r="K12" s="20"/>
      <c r="L12" s="20"/>
      <c r="M12" s="20">
        <v>4201000</v>
      </c>
      <c r="N12" s="20">
        <v>4209923.34</v>
      </c>
      <c r="O12" s="20">
        <v>2799599.89</v>
      </c>
      <c r="P12" s="20">
        <v>2799599.89</v>
      </c>
      <c r="Q12" s="20"/>
      <c r="R12" s="21">
        <f t="shared" si="0"/>
        <v>21246812</v>
      </c>
      <c r="S12" s="19">
        <f t="shared" si="0"/>
        <v>30934935.34</v>
      </c>
      <c r="T12" s="19">
        <f t="shared" si="0"/>
        <v>20463575.890000001</v>
      </c>
    </row>
    <row r="13" spans="1:20" s="8" customFormat="1" ht="17.25" customHeight="1" x14ac:dyDescent="0.2">
      <c r="A13" s="7">
        <v>3</v>
      </c>
      <c r="B13" s="16" t="s">
        <v>25</v>
      </c>
      <c r="C13" s="7"/>
      <c r="D13" s="22">
        <f t="shared" ref="D13:T13" si="1">D14+D18+D28+D29+D30+D31+D32+D33+D34+D35</f>
        <v>16947512</v>
      </c>
      <c r="E13" s="22">
        <f t="shared" si="1"/>
        <v>26587012</v>
      </c>
      <c r="F13" s="22">
        <f t="shared" si="1"/>
        <v>14502589.780000001</v>
      </c>
      <c r="G13" s="22">
        <f t="shared" si="1"/>
        <v>98300</v>
      </c>
      <c r="H13" s="22">
        <f t="shared" si="1"/>
        <v>138000</v>
      </c>
      <c r="I13" s="22">
        <f t="shared" si="1"/>
        <v>67327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4209923.34</v>
      </c>
      <c r="N13" s="22">
        <f t="shared" si="1"/>
        <v>4209923.34</v>
      </c>
      <c r="O13" s="22">
        <f t="shared" si="1"/>
        <v>2667960.2299999995</v>
      </c>
      <c r="P13" s="22">
        <f t="shared" si="1"/>
        <v>2667960.2299999995</v>
      </c>
      <c r="Q13" s="22">
        <f t="shared" si="1"/>
        <v>0</v>
      </c>
      <c r="R13" s="22">
        <f t="shared" si="1"/>
        <v>21255735.34</v>
      </c>
      <c r="S13" s="22">
        <f t="shared" si="1"/>
        <v>30934935.340000004</v>
      </c>
      <c r="T13" s="22">
        <f t="shared" si="1"/>
        <v>17237877.010000002</v>
      </c>
    </row>
    <row r="14" spans="1:20" s="6" customFormat="1" ht="33" customHeight="1" x14ac:dyDescent="0.2">
      <c r="A14" s="5" t="s">
        <v>5</v>
      </c>
      <c r="B14" s="11" t="s">
        <v>26</v>
      </c>
      <c r="C14" s="3">
        <v>210</v>
      </c>
      <c r="D14" s="22">
        <f t="shared" ref="D14:Q14" si="2">D15+D16+D17</f>
        <v>12352630</v>
      </c>
      <c r="E14" s="22">
        <f t="shared" si="2"/>
        <v>19065812</v>
      </c>
      <c r="F14" s="22">
        <f t="shared" si="2"/>
        <v>9603675.1500000004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589000</v>
      </c>
      <c r="N14" s="22">
        <f t="shared" si="2"/>
        <v>638674.87</v>
      </c>
      <c r="O14" s="22">
        <f t="shared" si="2"/>
        <v>638674.87</v>
      </c>
      <c r="P14" s="22">
        <f t="shared" si="2"/>
        <v>638674.87</v>
      </c>
      <c r="Q14" s="22">
        <f t="shared" si="2"/>
        <v>0</v>
      </c>
      <c r="R14" s="21">
        <f t="shared" ref="R14:R36" si="3">D14+G14+J14+M14</f>
        <v>12941630</v>
      </c>
      <c r="S14" s="19">
        <f t="shared" ref="S14:S36" si="4">E14+H14+K14+N14</f>
        <v>19704486.870000001</v>
      </c>
      <c r="T14" s="19">
        <f t="shared" ref="T14:T36" si="5">F14+I14+L14+O14</f>
        <v>10242350.02</v>
      </c>
    </row>
    <row r="15" spans="1:20" s="1" customFormat="1" ht="15" customHeight="1" x14ac:dyDescent="0.2">
      <c r="A15" s="2" t="s">
        <v>6</v>
      </c>
      <c r="B15" s="12" t="s">
        <v>27</v>
      </c>
      <c r="C15" s="2">
        <v>211</v>
      </c>
      <c r="D15" s="23">
        <v>9485122.8800000008</v>
      </c>
      <c r="E15" s="23">
        <v>14640024.560000001</v>
      </c>
      <c r="F15" s="23">
        <v>7895860.3399999999</v>
      </c>
      <c r="G15" s="23"/>
      <c r="H15" s="23"/>
      <c r="I15" s="23"/>
      <c r="J15" s="23"/>
      <c r="K15" s="23"/>
      <c r="L15" s="23"/>
      <c r="M15" s="23">
        <v>450000</v>
      </c>
      <c r="N15" s="23">
        <v>497697</v>
      </c>
      <c r="O15" s="23">
        <v>497697</v>
      </c>
      <c r="P15" s="23">
        <v>497697</v>
      </c>
      <c r="Q15" s="23"/>
      <c r="R15" s="21">
        <f t="shared" si="3"/>
        <v>9935122.8800000008</v>
      </c>
      <c r="S15" s="19">
        <f t="shared" si="4"/>
        <v>15137721.560000001</v>
      </c>
      <c r="T15" s="19">
        <f t="shared" si="5"/>
        <v>8393557.3399999999</v>
      </c>
    </row>
    <row r="16" spans="1:20" s="1" customFormat="1" ht="15" customHeight="1" x14ac:dyDescent="0.2">
      <c r="A16" s="2" t="s">
        <v>7</v>
      </c>
      <c r="B16" s="12" t="s">
        <v>28</v>
      </c>
      <c r="C16" s="2">
        <v>212</v>
      </c>
      <c r="D16" s="23">
        <v>3000</v>
      </c>
      <c r="E16" s="23">
        <v>4500</v>
      </c>
      <c r="F16" s="23">
        <v>1466</v>
      </c>
      <c r="G16" s="23"/>
      <c r="H16" s="23"/>
      <c r="I16" s="23"/>
      <c r="J16" s="23"/>
      <c r="K16" s="23"/>
      <c r="L16" s="23"/>
      <c r="M16" s="23">
        <v>1000</v>
      </c>
      <c r="N16" s="23">
        <v>2400</v>
      </c>
      <c r="O16" s="23">
        <v>2400</v>
      </c>
      <c r="P16" s="23">
        <v>2400</v>
      </c>
      <c r="Q16" s="23"/>
      <c r="R16" s="21">
        <f t="shared" si="3"/>
        <v>4000</v>
      </c>
      <c r="S16" s="19">
        <f t="shared" si="4"/>
        <v>6900</v>
      </c>
      <c r="T16" s="19">
        <f t="shared" si="5"/>
        <v>3866</v>
      </c>
    </row>
    <row r="17" spans="1:20" s="1" customFormat="1" ht="24.75" customHeight="1" x14ac:dyDescent="0.2">
      <c r="A17" s="2" t="s">
        <v>8</v>
      </c>
      <c r="B17" s="12" t="s">
        <v>29</v>
      </c>
      <c r="C17" s="2">
        <v>213</v>
      </c>
      <c r="D17" s="23">
        <v>2864507.12</v>
      </c>
      <c r="E17" s="23">
        <v>4421287.4400000004</v>
      </c>
      <c r="F17" s="23">
        <v>1706348.81</v>
      </c>
      <c r="G17" s="23"/>
      <c r="H17" s="23"/>
      <c r="I17" s="23"/>
      <c r="J17" s="23"/>
      <c r="K17" s="23"/>
      <c r="L17" s="23"/>
      <c r="M17" s="23">
        <v>138000</v>
      </c>
      <c r="N17" s="23">
        <v>138577.87</v>
      </c>
      <c r="O17" s="23">
        <v>138577.87</v>
      </c>
      <c r="P17" s="23">
        <v>138577.87</v>
      </c>
      <c r="Q17" s="23"/>
      <c r="R17" s="21">
        <f t="shared" si="3"/>
        <v>3002507.12</v>
      </c>
      <c r="S17" s="19">
        <f t="shared" si="4"/>
        <v>4559865.3100000005</v>
      </c>
      <c r="T17" s="19">
        <f t="shared" si="5"/>
        <v>1844926.6800000002</v>
      </c>
    </row>
    <row r="18" spans="1:20" s="6" customFormat="1" ht="16.5" customHeight="1" x14ac:dyDescent="0.2">
      <c r="A18" s="5" t="s">
        <v>9</v>
      </c>
      <c r="B18" s="11" t="s">
        <v>30</v>
      </c>
      <c r="C18" s="3">
        <v>220</v>
      </c>
      <c r="D18" s="22">
        <f t="shared" ref="D18:Q18" si="6">D19+D20+D21+D25+D26+D27</f>
        <v>3931115.5000000005</v>
      </c>
      <c r="E18" s="22">
        <f t="shared" si="6"/>
        <v>3703433.5000000005</v>
      </c>
      <c r="F18" s="22">
        <f t="shared" si="6"/>
        <v>1973180.2399999998</v>
      </c>
      <c r="G18" s="22">
        <f t="shared" si="6"/>
        <v>98300</v>
      </c>
      <c r="H18" s="22">
        <f t="shared" si="6"/>
        <v>130000</v>
      </c>
      <c r="I18" s="22">
        <f t="shared" si="6"/>
        <v>62327</v>
      </c>
      <c r="J18" s="22">
        <f t="shared" si="6"/>
        <v>0</v>
      </c>
      <c r="K18" s="22">
        <f t="shared" si="6"/>
        <v>0</v>
      </c>
      <c r="L18" s="22">
        <f t="shared" si="6"/>
        <v>0</v>
      </c>
      <c r="M18" s="22">
        <f t="shared" si="6"/>
        <v>2512923.34</v>
      </c>
      <c r="N18" s="22">
        <f t="shared" si="6"/>
        <v>2471189.0699999998</v>
      </c>
      <c r="O18" s="22">
        <f t="shared" si="6"/>
        <v>1499188.0799999998</v>
      </c>
      <c r="P18" s="22">
        <f t="shared" si="6"/>
        <v>1499188.0799999998</v>
      </c>
      <c r="Q18" s="22">
        <f t="shared" si="6"/>
        <v>0</v>
      </c>
      <c r="R18" s="21">
        <f t="shared" si="3"/>
        <v>6542338.8399999999</v>
      </c>
      <c r="S18" s="19">
        <f t="shared" si="4"/>
        <v>6304622.5700000003</v>
      </c>
      <c r="T18" s="19">
        <f t="shared" si="5"/>
        <v>3534695.3199999994</v>
      </c>
    </row>
    <row r="19" spans="1:20" s="1" customFormat="1" ht="15" customHeight="1" x14ac:dyDescent="0.2">
      <c r="A19" s="2" t="s">
        <v>10</v>
      </c>
      <c r="B19" s="12" t="s">
        <v>31</v>
      </c>
      <c r="C19" s="2">
        <v>221</v>
      </c>
      <c r="D19" s="23">
        <v>672169.3</v>
      </c>
      <c r="E19" s="23">
        <v>547589.30000000005</v>
      </c>
      <c r="F19" s="23">
        <v>175729.6</v>
      </c>
      <c r="G19" s="23"/>
      <c r="H19" s="23"/>
      <c r="I19" s="23"/>
      <c r="J19" s="23"/>
      <c r="K19" s="23"/>
      <c r="L19" s="23"/>
      <c r="M19" s="23">
        <v>30000</v>
      </c>
      <c r="N19" s="23">
        <v>29200</v>
      </c>
      <c r="O19" s="23">
        <v>1613.81</v>
      </c>
      <c r="P19" s="23">
        <v>1613.81</v>
      </c>
      <c r="Q19" s="23"/>
      <c r="R19" s="21">
        <f t="shared" si="3"/>
        <v>702169.3</v>
      </c>
      <c r="S19" s="19">
        <f t="shared" si="4"/>
        <v>576789.30000000005</v>
      </c>
      <c r="T19" s="19">
        <f t="shared" si="5"/>
        <v>177343.41</v>
      </c>
    </row>
    <row r="20" spans="1:20" s="1" customFormat="1" ht="15" customHeight="1" x14ac:dyDescent="0.2">
      <c r="A20" s="2" t="s">
        <v>11</v>
      </c>
      <c r="B20" s="12" t="s">
        <v>32</v>
      </c>
      <c r="C20" s="2">
        <v>222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1">
        <f t="shared" si="3"/>
        <v>0</v>
      </c>
      <c r="S20" s="19">
        <f t="shared" si="4"/>
        <v>0</v>
      </c>
      <c r="T20" s="19">
        <f t="shared" si="5"/>
        <v>0</v>
      </c>
    </row>
    <row r="21" spans="1:20" s="1" customFormat="1" ht="15" customHeight="1" x14ac:dyDescent="0.2">
      <c r="A21" s="2" t="s">
        <v>12</v>
      </c>
      <c r="B21" s="12" t="s">
        <v>50</v>
      </c>
      <c r="C21" s="2">
        <v>223</v>
      </c>
      <c r="D21" s="22">
        <f t="shared" ref="D21:Q21" si="7">D22+D23+D24</f>
        <v>2300989.6</v>
      </c>
      <c r="E21" s="22">
        <f t="shared" si="7"/>
        <v>2300989.6</v>
      </c>
      <c r="F21" s="22">
        <f t="shared" si="7"/>
        <v>1335469.2499999998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6000</v>
      </c>
      <c r="N21" s="22">
        <f t="shared" si="7"/>
        <v>6000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1">
        <f t="shared" si="3"/>
        <v>2306989.6</v>
      </c>
      <c r="S21" s="19">
        <f t="shared" si="4"/>
        <v>2306989.6</v>
      </c>
      <c r="T21" s="19">
        <f t="shared" si="5"/>
        <v>1335469.2499999998</v>
      </c>
    </row>
    <row r="22" spans="1:20" s="1" customFormat="1" ht="15" customHeight="1" x14ac:dyDescent="0.2">
      <c r="A22" s="2" t="s">
        <v>51</v>
      </c>
      <c r="B22" s="12" t="s">
        <v>54</v>
      </c>
      <c r="C22" s="2">
        <v>223</v>
      </c>
      <c r="D22" s="23">
        <v>2300989.6</v>
      </c>
      <c r="E22" s="23">
        <v>1198157.94</v>
      </c>
      <c r="F22" s="23">
        <v>909610.61</v>
      </c>
      <c r="G22" s="23"/>
      <c r="H22" s="23"/>
      <c r="I22" s="23"/>
      <c r="J22" s="23"/>
      <c r="K22" s="23"/>
      <c r="L22" s="23"/>
      <c r="M22" s="23">
        <v>6000</v>
      </c>
      <c r="N22" s="23">
        <v>6000</v>
      </c>
      <c r="O22" s="23"/>
      <c r="P22" s="23"/>
      <c r="Q22" s="23"/>
      <c r="R22" s="21">
        <f t="shared" si="3"/>
        <v>2306989.6</v>
      </c>
      <c r="S22" s="19">
        <f t="shared" si="4"/>
        <v>1204157.94</v>
      </c>
      <c r="T22" s="19">
        <f t="shared" si="5"/>
        <v>909610.61</v>
      </c>
    </row>
    <row r="23" spans="1:20" s="1" customFormat="1" ht="38.25" customHeight="1" x14ac:dyDescent="0.2">
      <c r="A23" s="2" t="s">
        <v>52</v>
      </c>
      <c r="B23" s="12" t="s">
        <v>62</v>
      </c>
      <c r="C23" s="2">
        <v>223</v>
      </c>
      <c r="D23" s="23"/>
      <c r="E23" s="23">
        <v>807298.06</v>
      </c>
      <c r="F23" s="23">
        <v>378332.75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1">
        <f t="shared" si="3"/>
        <v>0</v>
      </c>
      <c r="S23" s="19">
        <f t="shared" si="4"/>
        <v>807298.06</v>
      </c>
      <c r="T23" s="19">
        <f t="shared" si="5"/>
        <v>378332.75</v>
      </c>
    </row>
    <row r="24" spans="1:20" s="1" customFormat="1" ht="27.75" customHeight="1" x14ac:dyDescent="0.2">
      <c r="A24" s="2" t="s">
        <v>53</v>
      </c>
      <c r="B24" s="12" t="s">
        <v>63</v>
      </c>
      <c r="C24" s="2">
        <v>223</v>
      </c>
      <c r="D24" s="23"/>
      <c r="E24" s="23">
        <v>295533.59999999998</v>
      </c>
      <c r="F24" s="23">
        <v>47525.89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1">
        <f t="shared" si="3"/>
        <v>0</v>
      </c>
      <c r="S24" s="19">
        <f t="shared" si="4"/>
        <v>295533.59999999998</v>
      </c>
      <c r="T24" s="19">
        <f t="shared" si="5"/>
        <v>47525.89</v>
      </c>
    </row>
    <row r="25" spans="1:20" s="1" customFormat="1" ht="21.75" customHeight="1" x14ac:dyDescent="0.2">
      <c r="A25" s="2" t="s">
        <v>13</v>
      </c>
      <c r="B25" s="12" t="s">
        <v>33</v>
      </c>
      <c r="C25" s="2">
        <v>224</v>
      </c>
      <c r="D25" s="23"/>
      <c r="E25" s="23"/>
      <c r="F25" s="23"/>
      <c r="G25" s="23"/>
      <c r="H25" s="23"/>
      <c r="I25" s="23"/>
      <c r="J25" s="23"/>
      <c r="K25" s="23"/>
      <c r="L25" s="23"/>
      <c r="M25" s="23">
        <v>60000</v>
      </c>
      <c r="N25" s="23">
        <v>60000</v>
      </c>
      <c r="O25" s="23">
        <v>30000</v>
      </c>
      <c r="P25" s="23">
        <v>30000</v>
      </c>
      <c r="Q25" s="23"/>
      <c r="R25" s="21">
        <f t="shared" si="3"/>
        <v>60000</v>
      </c>
      <c r="S25" s="19">
        <f t="shared" si="4"/>
        <v>60000</v>
      </c>
      <c r="T25" s="19">
        <f t="shared" si="5"/>
        <v>30000</v>
      </c>
    </row>
    <row r="26" spans="1:20" s="1" customFormat="1" ht="23.25" customHeight="1" x14ac:dyDescent="0.2">
      <c r="A26" s="2" t="s">
        <v>14</v>
      </c>
      <c r="B26" s="12" t="s">
        <v>34</v>
      </c>
      <c r="C26" s="2">
        <v>225</v>
      </c>
      <c r="D26" s="23">
        <v>265703.24</v>
      </c>
      <c r="E26" s="23">
        <v>62601.24</v>
      </c>
      <c r="F26" s="23">
        <v>25343.52</v>
      </c>
      <c r="G26" s="23"/>
      <c r="H26" s="23"/>
      <c r="I26" s="23"/>
      <c r="J26" s="23"/>
      <c r="K26" s="23"/>
      <c r="L26" s="23"/>
      <c r="M26" s="23">
        <v>247000</v>
      </c>
      <c r="N26" s="23">
        <v>247000</v>
      </c>
      <c r="O26" s="23">
        <v>150184.32999999999</v>
      </c>
      <c r="P26" s="23">
        <v>150184.32999999999</v>
      </c>
      <c r="Q26" s="23"/>
      <c r="R26" s="21">
        <f t="shared" si="3"/>
        <v>512703.24</v>
      </c>
      <c r="S26" s="19">
        <f t="shared" si="4"/>
        <v>309601.24</v>
      </c>
      <c r="T26" s="19">
        <f t="shared" si="5"/>
        <v>175527.84999999998</v>
      </c>
    </row>
    <row r="27" spans="1:20" s="1" customFormat="1" ht="15" customHeight="1" x14ac:dyDescent="0.2">
      <c r="A27" s="2" t="s">
        <v>15</v>
      </c>
      <c r="B27" s="12" t="s">
        <v>35</v>
      </c>
      <c r="C27" s="2">
        <v>226</v>
      </c>
      <c r="D27" s="23">
        <v>692253.36</v>
      </c>
      <c r="E27" s="23">
        <v>792253.36</v>
      </c>
      <c r="F27" s="23">
        <v>436637.87</v>
      </c>
      <c r="G27" s="23">
        <v>98300</v>
      </c>
      <c r="H27" s="23">
        <v>130000</v>
      </c>
      <c r="I27" s="23">
        <v>62327</v>
      </c>
      <c r="J27" s="23"/>
      <c r="K27" s="23"/>
      <c r="L27" s="23"/>
      <c r="M27" s="23">
        <v>2169923.34</v>
      </c>
      <c r="N27" s="23">
        <v>2128989.0699999998</v>
      </c>
      <c r="O27" s="23">
        <v>1317389.94</v>
      </c>
      <c r="P27" s="23">
        <v>1317389.94</v>
      </c>
      <c r="Q27" s="23"/>
      <c r="R27" s="21">
        <f t="shared" si="3"/>
        <v>2960476.6999999997</v>
      </c>
      <c r="S27" s="19">
        <f t="shared" si="4"/>
        <v>3051242.4299999997</v>
      </c>
      <c r="T27" s="19">
        <f t="shared" si="5"/>
        <v>1816354.81</v>
      </c>
    </row>
    <row r="28" spans="1:20" s="1" customFormat="1" ht="34.5" customHeight="1" x14ac:dyDescent="0.2">
      <c r="A28" s="5" t="s">
        <v>16</v>
      </c>
      <c r="B28" s="11" t="s">
        <v>67</v>
      </c>
      <c r="C28" s="3">
        <v>240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1">
        <f t="shared" si="3"/>
        <v>0</v>
      </c>
      <c r="S28" s="19">
        <f t="shared" si="4"/>
        <v>0</v>
      </c>
      <c r="T28" s="19">
        <f t="shared" si="5"/>
        <v>0</v>
      </c>
    </row>
    <row r="29" spans="1:20" s="1" customFormat="1" ht="17.25" customHeight="1" x14ac:dyDescent="0.2">
      <c r="A29" s="5" t="s">
        <v>17</v>
      </c>
      <c r="B29" s="11" t="s">
        <v>36</v>
      </c>
      <c r="C29" s="3">
        <v>260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1">
        <f t="shared" si="3"/>
        <v>0</v>
      </c>
      <c r="S29" s="19">
        <f t="shared" si="4"/>
        <v>0</v>
      </c>
      <c r="T29" s="19">
        <f t="shared" si="5"/>
        <v>0</v>
      </c>
    </row>
    <row r="30" spans="1:20" s="6" customFormat="1" ht="17.25" customHeight="1" x14ac:dyDescent="0.2">
      <c r="A30" s="5" t="s">
        <v>18</v>
      </c>
      <c r="B30" s="11" t="s">
        <v>37</v>
      </c>
      <c r="C30" s="3">
        <v>290</v>
      </c>
      <c r="D30" s="24">
        <v>606766.5</v>
      </c>
      <c r="E30" s="24">
        <v>3204266.5</v>
      </c>
      <c r="F30" s="24">
        <v>2407587.4900000002</v>
      </c>
      <c r="G30" s="24"/>
      <c r="H30" s="24">
        <v>8000</v>
      </c>
      <c r="I30" s="24">
        <v>5000</v>
      </c>
      <c r="J30" s="24"/>
      <c r="K30" s="24"/>
      <c r="L30" s="24"/>
      <c r="M30" s="24">
        <v>59000</v>
      </c>
      <c r="N30" s="24">
        <v>102791.53</v>
      </c>
      <c r="O30" s="24">
        <v>47136.4</v>
      </c>
      <c r="P30" s="24">
        <v>47136.4</v>
      </c>
      <c r="Q30" s="24"/>
      <c r="R30" s="25">
        <f t="shared" si="3"/>
        <v>665766.5</v>
      </c>
      <c r="S30" s="26">
        <f t="shared" si="4"/>
        <v>3315058.03</v>
      </c>
      <c r="T30" s="26">
        <f t="shared" si="5"/>
        <v>2459723.89</v>
      </c>
    </row>
    <row r="31" spans="1:20" s="1" customFormat="1" ht="21.75" customHeight="1" x14ac:dyDescent="0.2">
      <c r="A31" s="2" t="s">
        <v>19</v>
      </c>
      <c r="B31" s="12" t="s">
        <v>38</v>
      </c>
      <c r="C31" s="2">
        <v>310</v>
      </c>
      <c r="D31" s="23"/>
      <c r="E31" s="23">
        <v>470000</v>
      </c>
      <c r="F31" s="23">
        <v>470000</v>
      </c>
      <c r="G31" s="23"/>
      <c r="H31" s="23"/>
      <c r="I31" s="23"/>
      <c r="J31" s="23"/>
      <c r="K31" s="23"/>
      <c r="L31" s="23"/>
      <c r="M31" s="23">
        <v>384000</v>
      </c>
      <c r="N31" s="23">
        <v>355131.45</v>
      </c>
      <c r="O31" s="23">
        <v>212118.3</v>
      </c>
      <c r="P31" s="23">
        <v>212118.3</v>
      </c>
      <c r="Q31" s="23"/>
      <c r="R31" s="21">
        <f t="shared" si="3"/>
        <v>384000</v>
      </c>
      <c r="S31" s="19">
        <f t="shared" si="4"/>
        <v>825131.45</v>
      </c>
      <c r="T31" s="19">
        <f t="shared" si="5"/>
        <v>682118.3</v>
      </c>
    </row>
    <row r="32" spans="1:20" s="1" customFormat="1" ht="21" customHeight="1" x14ac:dyDescent="0.2">
      <c r="A32" s="2" t="s">
        <v>20</v>
      </c>
      <c r="B32" s="12" t="s">
        <v>39</v>
      </c>
      <c r="C32" s="2">
        <v>320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1">
        <f t="shared" si="3"/>
        <v>0</v>
      </c>
      <c r="S32" s="19">
        <f t="shared" si="4"/>
        <v>0</v>
      </c>
      <c r="T32" s="19">
        <f t="shared" si="5"/>
        <v>0</v>
      </c>
    </row>
    <row r="33" spans="1:20" s="1" customFormat="1" ht="23.25" customHeight="1" x14ac:dyDescent="0.2">
      <c r="A33" s="2" t="s">
        <v>21</v>
      </c>
      <c r="B33" s="12" t="s">
        <v>40</v>
      </c>
      <c r="C33" s="2">
        <v>330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1">
        <f t="shared" si="3"/>
        <v>0</v>
      </c>
      <c r="S33" s="19">
        <f t="shared" si="4"/>
        <v>0</v>
      </c>
      <c r="T33" s="19">
        <f t="shared" si="5"/>
        <v>0</v>
      </c>
    </row>
    <row r="34" spans="1:20" s="1" customFormat="1" ht="21.75" customHeight="1" x14ac:dyDescent="0.2">
      <c r="A34" s="2" t="s">
        <v>22</v>
      </c>
      <c r="B34" s="12" t="s">
        <v>41</v>
      </c>
      <c r="C34" s="2">
        <v>340</v>
      </c>
      <c r="D34" s="23">
        <v>57000</v>
      </c>
      <c r="E34" s="23">
        <v>143500</v>
      </c>
      <c r="F34" s="23">
        <v>48146.9</v>
      </c>
      <c r="G34" s="23"/>
      <c r="H34" s="23"/>
      <c r="I34" s="23"/>
      <c r="J34" s="23"/>
      <c r="K34" s="23"/>
      <c r="L34" s="23"/>
      <c r="M34" s="23">
        <v>665000</v>
      </c>
      <c r="N34" s="23">
        <v>642136.42000000004</v>
      </c>
      <c r="O34" s="23">
        <v>270842.58</v>
      </c>
      <c r="P34" s="23">
        <v>270842.58</v>
      </c>
      <c r="Q34" s="23"/>
      <c r="R34" s="21">
        <f t="shared" si="3"/>
        <v>722000</v>
      </c>
      <c r="S34" s="19">
        <f t="shared" si="4"/>
        <v>785636.42</v>
      </c>
      <c r="T34" s="19">
        <f t="shared" si="5"/>
        <v>318989.48000000004</v>
      </c>
    </row>
    <row r="35" spans="1:20" s="1" customFormat="1" ht="22.5" customHeight="1" x14ac:dyDescent="0.2">
      <c r="A35" s="2" t="s">
        <v>42</v>
      </c>
      <c r="B35" s="12" t="s">
        <v>43</v>
      </c>
      <c r="C35" s="2">
        <v>520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1">
        <f t="shared" si="3"/>
        <v>0</v>
      </c>
      <c r="S35" s="19">
        <f t="shared" si="4"/>
        <v>0</v>
      </c>
      <c r="T35" s="19">
        <f t="shared" si="5"/>
        <v>0</v>
      </c>
    </row>
    <row r="36" spans="1:20" s="1" customFormat="1" ht="27" customHeight="1" x14ac:dyDescent="0.2">
      <c r="A36" s="9">
        <v>4</v>
      </c>
      <c r="B36" s="15" t="s">
        <v>44</v>
      </c>
      <c r="C36" s="2"/>
      <c r="D36" s="27">
        <v>0</v>
      </c>
      <c r="E36" s="27">
        <v>0</v>
      </c>
      <c r="F36" s="27">
        <v>3081420.22</v>
      </c>
      <c r="G36" s="27">
        <v>0</v>
      </c>
      <c r="H36" s="27">
        <v>0</v>
      </c>
      <c r="I36" s="27">
        <v>12639</v>
      </c>
      <c r="J36" s="27"/>
      <c r="K36" s="27"/>
      <c r="L36" s="27"/>
      <c r="M36" s="27">
        <v>-8923.34</v>
      </c>
      <c r="N36" s="27">
        <v>0</v>
      </c>
      <c r="O36" s="27">
        <v>131639.66</v>
      </c>
      <c r="P36" s="27">
        <v>131639.66</v>
      </c>
      <c r="Q36" s="27"/>
      <c r="R36" s="28">
        <f t="shared" si="3"/>
        <v>-8923.34</v>
      </c>
      <c r="S36" s="28">
        <f t="shared" si="4"/>
        <v>0</v>
      </c>
      <c r="T36" s="28">
        <f t="shared" si="5"/>
        <v>3225698.8800000004</v>
      </c>
    </row>
    <row r="37" spans="1:20" s="1" customFormat="1" ht="25.5" customHeight="1" x14ac:dyDescent="0.2">
      <c r="A37" s="9">
        <v>5</v>
      </c>
      <c r="B37" s="15" t="s">
        <v>45</v>
      </c>
      <c r="C37" s="2"/>
      <c r="D37" s="27">
        <f t="shared" ref="D37:T37" si="8">D11+D36</f>
        <v>0</v>
      </c>
      <c r="E37" s="27">
        <f t="shared" si="8"/>
        <v>0</v>
      </c>
      <c r="F37" s="27">
        <f t="shared" si="8"/>
        <v>3081420.22</v>
      </c>
      <c r="G37" s="27">
        <f t="shared" si="8"/>
        <v>0</v>
      </c>
      <c r="H37" s="27">
        <f t="shared" si="8"/>
        <v>0</v>
      </c>
      <c r="I37" s="27">
        <f t="shared" si="8"/>
        <v>12639</v>
      </c>
      <c r="J37" s="27">
        <f t="shared" si="8"/>
        <v>0</v>
      </c>
      <c r="K37" s="27">
        <f t="shared" si="8"/>
        <v>0</v>
      </c>
      <c r="L37" s="27">
        <f t="shared" si="8"/>
        <v>0</v>
      </c>
      <c r="M37" s="27">
        <f t="shared" si="8"/>
        <v>0</v>
      </c>
      <c r="N37" s="27">
        <f t="shared" si="8"/>
        <v>8923.34</v>
      </c>
      <c r="O37" s="27">
        <f t="shared" si="8"/>
        <v>140563</v>
      </c>
      <c r="P37" s="27">
        <f t="shared" si="8"/>
        <v>140563</v>
      </c>
      <c r="Q37" s="27">
        <f t="shared" si="8"/>
        <v>0</v>
      </c>
      <c r="R37" s="27">
        <f t="shared" si="8"/>
        <v>0</v>
      </c>
      <c r="S37" s="27">
        <f t="shared" si="8"/>
        <v>8923.34</v>
      </c>
      <c r="T37" s="27">
        <f t="shared" si="8"/>
        <v>3234622.22</v>
      </c>
    </row>
    <row r="38" spans="1:20" s="1" customFormat="1" ht="16.5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" customFormat="1" ht="11.25" x14ac:dyDescent="0.2"/>
    <row r="40" spans="1:20" s="1" customFormat="1" ht="11.25" x14ac:dyDescent="0.2">
      <c r="B40" s="4" t="s">
        <v>46</v>
      </c>
      <c r="C40" s="29"/>
      <c r="D40" s="29"/>
      <c r="E40" s="29"/>
      <c r="F40" s="29"/>
    </row>
    <row r="41" spans="1:20" s="1" customFormat="1" ht="11.25" x14ac:dyDescent="0.2"/>
    <row r="42" spans="1:20" s="1" customFormat="1" ht="11.25" x14ac:dyDescent="0.2">
      <c r="B42" s="1" t="s">
        <v>47</v>
      </c>
    </row>
    <row r="43" spans="1:20" s="1" customFormat="1" ht="11.25" x14ac:dyDescent="0.2">
      <c r="B43" s="1" t="s">
        <v>60</v>
      </c>
    </row>
    <row r="44" spans="1:20" s="1" customFormat="1" ht="11.25" x14ac:dyDescent="0.2">
      <c r="B44" s="13">
        <v>42917</v>
      </c>
    </row>
  </sheetData>
  <mergeCells count="15">
    <mergeCell ref="D2:O2"/>
    <mergeCell ref="G7:I8"/>
    <mergeCell ref="J7:L8"/>
    <mergeCell ref="M7:Q7"/>
    <mergeCell ref="M8:O8"/>
    <mergeCell ref="A4:T4"/>
    <mergeCell ref="C40:F40"/>
    <mergeCell ref="S6:T6"/>
    <mergeCell ref="A5:T5"/>
    <mergeCell ref="A7:A9"/>
    <mergeCell ref="B7:B9"/>
    <mergeCell ref="C7:C9"/>
    <mergeCell ref="A38:T38"/>
    <mergeCell ref="R7:T8"/>
    <mergeCell ref="D7:F8"/>
  </mergeCells>
  <phoneticPr fontId="0" type="noConversion"/>
  <printOptions horizontalCentered="1" verticalCentered="1"/>
  <pageMargins left="0.39370078740157483" right="0.11811023622047245" top="0.39370078740157483" bottom="0.19685039370078741" header="0" footer="0"/>
  <pageSetup paperSize="9" scale="6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MashuliaGol</dc:creator>
  <cp:lastModifiedBy>СИСТЕМА</cp:lastModifiedBy>
  <dcterms:created xsi:type="dcterms:W3CDTF">2012-02-20T03:25:39Z</dcterms:created>
  <dcterms:modified xsi:type="dcterms:W3CDTF">2017-07-21T05:35:20Z</dcterms:modified>
</cp:coreProperties>
</file>